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Volumes/Z/RWCC/Power Points/"/>
    </mc:Choice>
  </mc:AlternateContent>
  <workbookProtection workbookPassword="ED73" lockStructure="1"/>
  <bookViews>
    <workbookView xWindow="6960" yWindow="1880" windowWidth="44240" windowHeight="20840"/>
  </bookViews>
  <sheets>
    <sheet name="Calculator" sheetId="1" r:id="rId1"/>
  </sheets>
  <definedNames>
    <definedName name="B.11">Calculator!$C$7</definedName>
    <definedName name="B.13">Calculator!$C$8</definedName>
    <definedName name="B.14">Calculator!$C$8</definedName>
    <definedName name="B.15">Calculator!$C$9</definedName>
    <definedName name="B.17">Calculator!$C$10</definedName>
    <definedName name="B.22">Calculator!$C$11</definedName>
    <definedName name="B.30">Calculator!$C$12</definedName>
    <definedName name="B.8">Calculator!$C$5</definedName>
    <definedName name="efewfewfewf">Calculator!$C$5</definedName>
  </definedName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5" i="1"/>
  <c r="C16" i="1"/>
  <c r="C26" i="1"/>
  <c r="C17" i="1"/>
  <c r="C18" i="1"/>
  <c r="C25" i="1"/>
  <c r="C28" i="1"/>
  <c r="C29" i="1"/>
  <c r="C24" i="1"/>
  <c r="C27" i="1"/>
  <c r="C19" i="1"/>
  <c r="C21" i="1"/>
  <c r="C20" i="1"/>
  <c r="C23" i="1"/>
</calcChain>
</file>

<file path=xl/comments1.xml><?xml version="1.0" encoding="utf-8"?>
<comments xmlns="http://schemas.openxmlformats.org/spreadsheetml/2006/main">
  <authors>
    <author>selledge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Industry Averages:</t>
        </r>
        <r>
          <rPr>
            <sz val="9"/>
            <color indexed="81"/>
            <rFont val="Tahoma"/>
            <family val="2"/>
          </rPr>
          <t xml:space="preserve">
40%-60% of revenue goal comes from Marketing sourced leads</t>
        </r>
      </text>
    </comment>
    <comment ref="B7" authorId="0">
      <text>
        <r>
          <rPr>
            <b/>
            <sz val="9"/>
            <color indexed="81"/>
            <rFont val="Tahoma"/>
            <family val="2"/>
          </rPr>
          <t>Actual Sales</t>
        </r>
        <r>
          <rPr>
            <sz val="9"/>
            <color indexed="81"/>
            <rFont val="Tahoma"/>
            <family val="2"/>
          </rPr>
          <t xml:space="preserve"> divided by Number of </t>
        </r>
        <r>
          <rPr>
            <b/>
            <sz val="9"/>
            <color indexed="81"/>
            <rFont val="Tahoma"/>
            <family val="2"/>
          </rPr>
          <t xml:space="preserve">Active Customers </t>
        </r>
        <r>
          <rPr>
            <sz val="9"/>
            <color indexed="81"/>
            <rFont val="Tahoma"/>
            <family val="2"/>
          </rPr>
          <t>over last 12 months</t>
        </r>
      </text>
    </comment>
    <comment ref="B8" authorId="0">
      <text>
        <r>
          <rPr>
            <b/>
            <sz val="9"/>
            <color indexed="81"/>
            <rFont val="Tahoma"/>
            <family val="2"/>
          </rPr>
          <t xml:space="preserve">Industry Averages 20%-30%
</t>
        </r>
      </text>
    </comment>
    <comment ref="B9" authorId="0">
      <text>
        <r>
          <rPr>
            <b/>
            <sz val="9"/>
            <color indexed="81"/>
            <rFont val="Tahoma"/>
            <family val="2"/>
          </rPr>
          <t xml:space="preserve">Industry Averages 4% - 8%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Industry Averages .05% - 5%
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Industry avreages
New Co. 12-20%
SMB 6-12%
Enterprise 1-4%
</t>
        </r>
      </text>
    </comment>
    <comment ref="B22" authorId="0">
      <text>
        <r>
          <rPr>
            <b/>
            <sz val="9"/>
            <color indexed="81"/>
            <rFont val="Tahoma"/>
            <family val="2"/>
          </rPr>
          <t xml:space="preserve">Includes all Marketing Activities
Website – </t>
        </r>
        <r>
          <rPr>
            <sz val="9"/>
            <color indexed="81"/>
            <rFont val="Tahoma"/>
            <family val="2"/>
          </rPr>
          <t xml:space="preserve">Updating it, redesigning and re-implementing it, adding new content or images
</t>
        </r>
        <r>
          <rPr>
            <b/>
            <sz val="9"/>
            <color indexed="81"/>
            <rFont val="Tahoma"/>
            <family val="2"/>
          </rPr>
          <t>Email Marketing</t>
        </r>
        <r>
          <rPr>
            <sz val="9"/>
            <color indexed="81"/>
            <rFont val="Tahoma"/>
            <family val="2"/>
          </rPr>
          <t xml:space="preserve"> - Technology, 3rd party sends, design
</t>
        </r>
        <r>
          <rPr>
            <b/>
            <sz val="9"/>
            <color indexed="81"/>
            <rFont val="Tahoma"/>
            <family val="2"/>
          </rPr>
          <t>Direct Mail</t>
        </r>
        <r>
          <rPr>
            <sz val="9"/>
            <color indexed="81"/>
            <rFont val="Tahoma"/>
            <family val="2"/>
          </rPr>
          <t xml:space="preserve"> - Design, Printing, Postage
</t>
        </r>
        <r>
          <rPr>
            <b/>
            <sz val="9"/>
            <color indexed="81"/>
            <rFont val="Tahoma"/>
            <family val="2"/>
          </rPr>
          <t>Lists</t>
        </r>
        <r>
          <rPr>
            <sz val="9"/>
            <color indexed="81"/>
            <rFont val="Tahoma"/>
            <family val="2"/>
          </rPr>
          <t xml:space="preserve"> - Direct mail lists, Email Lists
</t>
        </r>
        <r>
          <rPr>
            <b/>
            <sz val="9"/>
            <color indexed="81"/>
            <rFont val="Tahoma"/>
            <family val="2"/>
          </rPr>
          <t>Data Services (BI)</t>
        </r>
        <r>
          <rPr>
            <sz val="9"/>
            <color indexed="81"/>
            <rFont val="Tahoma"/>
            <family val="2"/>
          </rPr>
          <t xml:space="preserve"> - Technology or Services</t>
        </r>
        <r>
          <rPr>
            <b/>
            <sz val="9"/>
            <color indexed="81"/>
            <rFont val="Tahoma"/>
            <family val="2"/>
          </rPr>
          <t xml:space="preserve">
PPC ad expenditure – </t>
        </r>
        <r>
          <rPr>
            <sz val="9"/>
            <color indexed="81"/>
            <rFont val="Tahoma"/>
            <family val="2"/>
          </rPr>
          <t>Ads on Google or Bing, management</t>
        </r>
        <r>
          <rPr>
            <b/>
            <sz val="9"/>
            <color indexed="81"/>
            <rFont val="Tahoma"/>
            <family val="2"/>
          </rPr>
          <t xml:space="preserve">
Search Engine Optimization – E</t>
        </r>
        <r>
          <rPr>
            <sz val="9"/>
            <color indexed="81"/>
            <rFont val="Tahoma"/>
            <family val="2"/>
          </rPr>
          <t>xpenditure on tools and consulting</t>
        </r>
        <r>
          <rPr>
            <b/>
            <sz val="9"/>
            <color indexed="81"/>
            <rFont val="Tahoma"/>
            <family val="2"/>
          </rPr>
          <t xml:space="preserve">
Content – </t>
        </r>
        <r>
          <rPr>
            <sz val="9"/>
            <color indexed="81"/>
            <rFont val="Tahoma"/>
            <family val="2"/>
          </rPr>
          <t>Creation and design work on content by 3rd party (e.g. case studies, whitepapers, research)</t>
        </r>
        <r>
          <rPr>
            <b/>
            <sz val="9"/>
            <color indexed="81"/>
            <rFont val="Tahoma"/>
            <family val="2"/>
          </rPr>
          <t xml:space="preserve">
Graphics –</t>
        </r>
        <r>
          <rPr>
            <sz val="9"/>
            <color indexed="81"/>
            <rFont val="Tahoma"/>
            <family val="2"/>
          </rPr>
          <t xml:space="preserve"> Web banners, infographics etc.</t>
        </r>
        <r>
          <rPr>
            <b/>
            <sz val="9"/>
            <color indexed="81"/>
            <rFont val="Tahoma"/>
            <family val="2"/>
          </rPr>
          <t xml:space="preserve">
Events/ trade-show costs – </t>
        </r>
        <r>
          <rPr>
            <sz val="9"/>
            <color indexed="81"/>
            <rFont val="Tahoma"/>
            <family val="2"/>
          </rPr>
          <t>Sponsorships, pop-up banners, handouts, freebies, travel and accommodation</t>
        </r>
        <r>
          <rPr>
            <b/>
            <sz val="9"/>
            <color indexed="81"/>
            <rFont val="Tahoma"/>
            <family val="2"/>
          </rPr>
          <t xml:space="preserve">
Company seminars -  </t>
        </r>
        <r>
          <rPr>
            <sz val="9"/>
            <color indexed="81"/>
            <rFont val="Tahoma"/>
            <family val="2"/>
          </rPr>
          <t>Hosting invite-only seminars at a city hotel, T&amp;E</t>
        </r>
        <r>
          <rPr>
            <b/>
            <sz val="9"/>
            <color indexed="81"/>
            <rFont val="Tahoma"/>
            <family val="2"/>
          </rPr>
          <t xml:space="preserve">
Display Ad and re-targeting ad expenditure
Video ads
Social Media - </t>
        </r>
        <r>
          <rPr>
            <sz val="9"/>
            <color indexed="81"/>
            <rFont val="Tahoma"/>
            <family val="2"/>
          </rPr>
          <t>Technology &amp; services</t>
        </r>
        <r>
          <rPr>
            <b/>
            <sz val="9"/>
            <color indexed="81"/>
            <rFont val="Tahoma"/>
            <family val="2"/>
          </rPr>
          <t xml:space="preserve">
Social Media ads and paid promotion -</t>
        </r>
        <r>
          <rPr>
            <sz val="9"/>
            <color indexed="81"/>
            <rFont val="Tahoma"/>
            <family val="2"/>
          </rPr>
          <t xml:space="preserve"> LinkedIn ads, promoted posts, Slideshare lead capture</t>
        </r>
        <r>
          <rPr>
            <b/>
            <sz val="9"/>
            <color indexed="81"/>
            <rFont val="Tahoma"/>
            <family val="2"/>
          </rPr>
          <t xml:space="preserve">
Partner co-promotion - </t>
        </r>
        <r>
          <rPr>
            <sz val="9"/>
            <color indexed="81"/>
            <rFont val="Tahoma"/>
            <family val="2"/>
          </rPr>
          <t>Seminars, other campaigns</t>
        </r>
        <r>
          <rPr>
            <b/>
            <sz val="9"/>
            <color indexed="81"/>
            <rFont val="Tahoma"/>
            <family val="2"/>
          </rPr>
          <t xml:space="preserve">
PR 
Analyst Relations - </t>
        </r>
        <r>
          <rPr>
            <sz val="9"/>
            <color indexed="81"/>
            <rFont val="Tahoma"/>
            <family val="2"/>
          </rPr>
          <t xml:space="preserve">Subscription to Gartner, Forrester or similar 
</t>
        </r>
        <r>
          <rPr>
            <b/>
            <sz val="9"/>
            <color indexed="81"/>
            <rFont val="Tahoma"/>
            <family val="2"/>
          </rPr>
          <t>Outsourced Telemarketing</t>
        </r>
        <r>
          <rPr>
            <sz val="9"/>
            <color indexed="81"/>
            <rFont val="Tahoma"/>
            <family val="2"/>
          </rPr>
          <t xml:space="preserve"> (if any)</t>
        </r>
        <r>
          <rPr>
            <b/>
            <sz val="9"/>
            <color indexed="81"/>
            <rFont val="Tahoma"/>
            <family val="2"/>
          </rPr>
          <t xml:space="preserve">
Print advertising
Direct mail / direct marketing including print &amp; postage costs
Marketing technologies – </t>
        </r>
        <r>
          <rPr>
            <sz val="9"/>
            <color indexed="81"/>
            <rFont val="Tahoma"/>
            <family val="2"/>
          </rPr>
          <t xml:space="preserve">Marketing automation, email marketing, SEO tools, web analytics etc.
</t>
        </r>
        <r>
          <rPr>
            <b/>
            <sz val="9"/>
            <color indexed="81"/>
            <rFont val="Tahoma"/>
            <family val="2"/>
          </rPr>
          <t>Webinars</t>
        </r>
        <r>
          <rPr>
            <sz val="9"/>
            <color indexed="81"/>
            <rFont val="Tahoma"/>
            <family val="2"/>
          </rPr>
          <t xml:space="preserve"> - Technology or Sponsorships
</t>
        </r>
      </text>
    </comment>
  </commentList>
</comments>
</file>

<file path=xl/sharedStrings.xml><?xml version="1.0" encoding="utf-8"?>
<sst xmlns="http://schemas.openxmlformats.org/spreadsheetml/2006/main" count="27" uniqueCount="27">
  <si>
    <t>Sales Lead Calculator</t>
  </si>
  <si>
    <t xml:space="preserve">What is your company's gross sales revenue target for the fiscal year?                          </t>
  </si>
  <si>
    <t>What percentage of your sales should come from marketing leads?</t>
  </si>
  <si>
    <t>What is your average sale size?</t>
  </si>
  <si>
    <t>What percentage of sales opportunities will your company win?</t>
  </si>
  <si>
    <t>What percentage of your marketing responses (inquiries) will become qualified?</t>
  </si>
  <si>
    <t>What response rate do you expect?</t>
  </si>
  <si>
    <t>What is your Marketing lead generation budget as a % of sales?</t>
  </si>
  <si>
    <t>How many salespeople will be following up the qualified marketing leads?</t>
  </si>
  <si>
    <t>Your results:</t>
  </si>
  <si>
    <t>Revenue needed from marketing leads this fiscal year:</t>
  </si>
  <si>
    <t>New customers needed this fiscal year:</t>
  </si>
  <si>
    <t>Qualified leads needed:</t>
  </si>
  <si>
    <t>Inquiries needed:</t>
  </si>
  <si>
    <t>Contacts by marketing needed:</t>
  </si>
  <si>
    <t>Contacts by marketing per quarter needed:</t>
  </si>
  <si>
    <t>Contacts by marketing per month needed:</t>
  </si>
  <si>
    <t>Total marketing lead generation budget:</t>
  </si>
  <si>
    <t>Average cost-per-inquiry:</t>
  </si>
  <si>
    <t>Average cost-per-qualified-lead:</t>
  </si>
  <si>
    <t>Average cost-per-sale:</t>
  </si>
  <si>
    <t>Inquiries needed per salesperson this fiscal year:</t>
  </si>
  <si>
    <t>Qualified leads needed per salesperson this fiscal year:</t>
  </si>
  <si>
    <t>Qualified leads needed per salesperson per month:</t>
  </si>
  <si>
    <t>Questions to Answer:</t>
  </si>
  <si>
    <t>Your Answers:</t>
  </si>
  <si>
    <t>Expected cost per marketing contact (touch):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</si>
</sst>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"/>
    <numFmt numFmtId="168" formatCode="0.0%"/>
    <numFmt numFmtId="169" formatCode="&quot;$&quot;#,##0.00"/>
    <numFmt numFmtId="170" formatCode="#,##0.0_);\(#,##0.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Myriad Pro"/>
      <family val="2"/>
    </font>
    <font>
      <sz val="10"/>
      <name val="Myriad Pro"/>
      <family val="2"/>
    </font>
    <font>
      <sz val="11"/>
      <color theme="2"/>
      <name val="Calibri"/>
      <family val="2"/>
      <scheme val="minor"/>
    </font>
    <font>
      <sz val="24"/>
      <color theme="0"/>
      <name val="Calibri"/>
      <family val="2"/>
    </font>
    <font>
      <sz val="36"/>
      <color theme="0"/>
      <name val="Calibri"/>
      <family val="2"/>
    </font>
    <font>
      <sz val="11"/>
      <color rgb="FF595959"/>
      <name val="Calibri"/>
      <family val="2"/>
    </font>
    <font>
      <b/>
      <sz val="11"/>
      <color rgb="FFD35C28"/>
      <name val="Calibri"/>
      <family val="2"/>
    </font>
    <font>
      <b/>
      <sz val="11"/>
      <color rgb="FF59595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35C28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12" fillId="2" borderId="2" xfId="0" applyFont="1" applyFill="1" applyBorder="1" applyAlignment="1" applyProtection="1">
      <alignment horizontal="left" vertical="center" wrapText="1" indent="1"/>
    </xf>
    <xf numFmtId="167" fontId="12" fillId="2" borderId="3" xfId="2" applyNumberFormat="1" applyFont="1" applyFill="1" applyBorder="1" applyAlignment="1" applyProtection="1">
      <alignment horizontal="left" vertical="center" wrapText="1" indent="1"/>
      <protection hidden="1"/>
    </xf>
    <xf numFmtId="1" fontId="12" fillId="2" borderId="3" xfId="0" applyNumberFormat="1" applyFont="1" applyFill="1" applyBorder="1" applyAlignment="1" applyProtection="1">
      <alignment horizontal="left" vertical="center" wrapText="1" indent="1"/>
      <protection hidden="1"/>
    </xf>
    <xf numFmtId="3" fontId="12" fillId="2" borderId="3" xfId="0" applyNumberFormat="1" applyFont="1" applyFill="1" applyBorder="1" applyAlignment="1" applyProtection="1">
      <alignment horizontal="left" vertical="center" wrapText="1" indent="1"/>
      <protection hidden="1"/>
    </xf>
    <xf numFmtId="3" fontId="12" fillId="2" borderId="3" xfId="1" applyNumberFormat="1" applyFont="1" applyFill="1" applyBorder="1" applyAlignment="1" applyProtection="1">
      <alignment horizontal="left" vertical="center" wrapText="1" indent="1"/>
      <protection hidden="1"/>
    </xf>
    <xf numFmtId="164" fontId="11" fillId="2" borderId="3" xfId="2" applyNumberFormat="1" applyFont="1" applyFill="1" applyBorder="1" applyAlignment="1" applyProtection="1">
      <alignment horizontal="left" vertical="center" wrapText="1" indent="1"/>
      <protection hidden="1"/>
    </xf>
    <xf numFmtId="169" fontId="12" fillId="2" borderId="3" xfId="3" applyNumberFormat="1" applyFont="1" applyFill="1" applyBorder="1" applyAlignment="1" applyProtection="1">
      <alignment horizontal="left" vertical="center" indent="1"/>
      <protection hidden="1"/>
    </xf>
    <xf numFmtId="164" fontId="12" fillId="2" borderId="3" xfId="0" applyNumberFormat="1" applyFont="1" applyFill="1" applyBorder="1" applyAlignment="1" applyProtection="1">
      <alignment horizontal="left" vertical="center" wrapText="1" indent="1"/>
      <protection hidden="1"/>
    </xf>
    <xf numFmtId="170" fontId="12" fillId="2" borderId="3" xfId="2" applyNumberFormat="1" applyFont="1" applyFill="1" applyBorder="1" applyAlignment="1" applyProtection="1">
      <alignment horizontal="left" vertical="center" wrapText="1" indent="1"/>
      <protection hidden="1"/>
    </xf>
    <xf numFmtId="0" fontId="2" fillId="4" borderId="0" xfId="0" applyFont="1" applyFill="1" applyBorder="1" applyProtection="1"/>
    <xf numFmtId="0" fontId="2" fillId="4" borderId="6" xfId="0" applyFont="1" applyFill="1" applyBorder="1" applyProtection="1"/>
    <xf numFmtId="0" fontId="7" fillId="4" borderId="0" xfId="0" applyFont="1" applyFill="1" applyBorder="1" applyProtection="1"/>
    <xf numFmtId="0" fontId="2" fillId="4" borderId="0" xfId="0" applyFont="1" applyFill="1" applyProtection="1"/>
    <xf numFmtId="0" fontId="7" fillId="4" borderId="0" xfId="0" applyFont="1" applyFill="1" applyProtection="1"/>
    <xf numFmtId="0" fontId="12" fillId="2" borderId="1" xfId="0" applyFont="1" applyFill="1" applyBorder="1" applyAlignment="1" applyProtection="1">
      <alignment horizontal="left"/>
    </xf>
    <xf numFmtId="0" fontId="12" fillId="2" borderId="2" xfId="0" applyFont="1" applyFill="1" applyBorder="1" applyAlignment="1" applyProtection="1">
      <alignment horizontal="left"/>
    </xf>
    <xf numFmtId="0" fontId="2" fillId="4" borderId="0" xfId="0" applyFont="1" applyFill="1" applyAlignment="1" applyProtection="1">
      <alignment horizontal="right" vertical="center" wrapText="1" indent="1"/>
    </xf>
    <xf numFmtId="0" fontId="10" fillId="2" borderId="3" xfId="0" applyFont="1" applyFill="1" applyBorder="1" applyAlignment="1" applyProtection="1">
      <alignment horizontal="left" vertical="center" wrapText="1" indent="1"/>
    </xf>
    <xf numFmtId="0" fontId="10" fillId="2" borderId="1" xfId="0" applyFont="1" applyFill="1" applyBorder="1" applyAlignment="1" applyProtection="1">
      <alignment horizontal="left" vertical="center" wrapText="1" indent="1"/>
    </xf>
    <xf numFmtId="0" fontId="12" fillId="2" borderId="1" xfId="0" applyFont="1" applyFill="1" applyBorder="1" applyAlignment="1" applyProtection="1">
      <alignment horizontal="left" vertical="center" wrapText="1"/>
    </xf>
    <xf numFmtId="0" fontId="12" fillId="2" borderId="2" xfId="0" applyFont="1" applyFill="1" applyBorder="1" applyAlignment="1" applyProtection="1">
      <alignment vertical="center" wrapText="1"/>
    </xf>
    <xf numFmtId="0" fontId="10" fillId="2" borderId="5" xfId="0" applyFont="1" applyFill="1" applyBorder="1" applyAlignment="1" applyProtection="1">
      <alignment horizontal="left" vertical="center" wrapText="1" indent="1"/>
    </xf>
    <xf numFmtId="0" fontId="10" fillId="2" borderId="5" xfId="0" applyFont="1" applyFill="1" applyBorder="1" applyAlignment="1" applyProtection="1">
      <alignment horizontal="left" vertical="center" indent="1"/>
    </xf>
    <xf numFmtId="0" fontId="6" fillId="2" borderId="5" xfId="0" applyFont="1" applyFill="1" applyBorder="1" applyAlignment="1" applyProtection="1">
      <alignment horizontal="left" vertical="center" wrapText="1"/>
    </xf>
    <xf numFmtId="170" fontId="5" fillId="2" borderId="4" xfId="2" applyNumberFormat="1" applyFont="1" applyFill="1" applyBorder="1" applyAlignment="1" applyProtection="1">
      <alignment horizontal="left" vertical="center" wrapText="1" indent="1"/>
    </xf>
    <xf numFmtId="0" fontId="0" fillId="4" borderId="0" xfId="0" applyFill="1" applyProtection="1"/>
    <xf numFmtId="167" fontId="11" fillId="2" borderId="4" xfId="2" applyNumberFormat="1" applyFont="1" applyFill="1" applyBorder="1" applyAlignment="1" applyProtection="1">
      <alignment horizontal="left" vertical="center" wrapText="1" indent="1"/>
      <protection locked="0"/>
    </xf>
    <xf numFmtId="9" fontId="11" fillId="2" borderId="4" xfId="2" applyNumberFormat="1" applyFont="1" applyFill="1" applyBorder="1" applyAlignment="1" applyProtection="1">
      <alignment horizontal="left" vertical="center" wrapText="1" indent="1"/>
      <protection locked="0"/>
    </xf>
    <xf numFmtId="9" fontId="11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8" fontId="11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8" fontId="11" fillId="2" borderId="4" xfId="3" applyNumberFormat="1" applyFont="1" applyFill="1" applyBorder="1" applyAlignment="1" applyProtection="1">
      <alignment horizontal="left" vertical="center" wrapText="1" indent="1"/>
      <protection locked="0"/>
    </xf>
    <xf numFmtId="0" fontId="12" fillId="2" borderId="4" xfId="0" applyFont="1" applyFill="1" applyBorder="1" applyAlignment="1" applyProtection="1">
      <alignment horizontal="left" vertical="center" wrapText="1" indent="1"/>
      <protection locked="0"/>
    </xf>
    <xf numFmtId="0" fontId="8" fillId="3" borderId="1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justify"/>
    </xf>
    <xf numFmtId="0" fontId="10" fillId="0" borderId="2" xfId="0" applyFont="1" applyBorder="1" applyAlignment="1" applyProtection="1">
      <alignment horizontal="center" vertical="justify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E7E6E6"/>
      <color rgb="FFD35C28"/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0</xdr:row>
      <xdr:rowOff>232834</xdr:rowOff>
    </xdr:from>
    <xdr:to>
      <xdr:col>1</xdr:col>
      <xdr:colOff>1672965</xdr:colOff>
      <xdr:row>0</xdr:row>
      <xdr:rowOff>506338</xdr:rowOff>
    </xdr:to>
    <xdr:pic>
      <xdr:nvPicPr>
        <xdr:cNvPr id="2" name="Content Placeholder 1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50" y="232834"/>
          <a:ext cx="1609465" cy="273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C6" sqref="C6"/>
    </sheetView>
  </sheetViews>
  <sheetFormatPr baseColWidth="10" defaultColWidth="8.83203125" defaultRowHeight="15" x14ac:dyDescent="0.2"/>
  <cols>
    <col min="1" max="1" width="26.6640625" customWidth="1"/>
    <col min="2" max="2" width="61.83203125" customWidth="1"/>
    <col min="3" max="3" width="36.5" customWidth="1"/>
    <col min="4" max="4" width="26.6640625" customWidth="1"/>
  </cols>
  <sheetData>
    <row r="1" spans="1:4" ht="58" customHeight="1" x14ac:dyDescent="0.2">
      <c r="A1" s="10"/>
      <c r="B1" s="11"/>
      <c r="C1" s="11"/>
      <c r="D1" s="12"/>
    </row>
    <row r="2" spans="1:4" ht="33.5" customHeight="1" x14ac:dyDescent="0.2">
      <c r="A2" s="13"/>
      <c r="B2" s="33" t="s">
        <v>0</v>
      </c>
      <c r="C2" s="34"/>
      <c r="D2" s="14"/>
    </row>
    <row r="3" spans="1:4" x14ac:dyDescent="0.2">
      <c r="A3" s="13"/>
      <c r="B3" s="35"/>
      <c r="C3" s="36"/>
      <c r="D3" s="14"/>
    </row>
    <row r="4" spans="1:4" x14ac:dyDescent="0.2">
      <c r="A4" s="13"/>
      <c r="B4" s="15" t="s">
        <v>24</v>
      </c>
      <c r="C4" s="16" t="s">
        <v>25</v>
      </c>
      <c r="D4" s="14"/>
    </row>
    <row r="5" spans="1:4" ht="15" customHeight="1" x14ac:dyDescent="0.2">
      <c r="A5" s="17"/>
      <c r="B5" s="18" t="s">
        <v>1</v>
      </c>
      <c r="C5" s="27">
        <v>50000</v>
      </c>
      <c r="D5" s="14"/>
    </row>
    <row r="6" spans="1:4" ht="15" customHeight="1" x14ac:dyDescent="0.2">
      <c r="A6" s="17"/>
      <c r="B6" s="18" t="s">
        <v>2</v>
      </c>
      <c r="C6" s="28">
        <v>0.5</v>
      </c>
      <c r="D6" s="14"/>
    </row>
    <row r="7" spans="1:4" ht="15" customHeight="1" x14ac:dyDescent="0.2">
      <c r="A7" s="17"/>
      <c r="B7" s="18" t="s">
        <v>3</v>
      </c>
      <c r="C7" s="27">
        <v>100000</v>
      </c>
      <c r="D7" s="14"/>
    </row>
    <row r="8" spans="1:4" ht="15" customHeight="1" x14ac:dyDescent="0.2">
      <c r="A8" s="17"/>
      <c r="B8" s="18" t="s">
        <v>4</v>
      </c>
      <c r="C8" s="29">
        <v>0.25</v>
      </c>
      <c r="D8" s="14"/>
    </row>
    <row r="9" spans="1:4" ht="22.75" customHeight="1" x14ac:dyDescent="0.2">
      <c r="A9" s="17"/>
      <c r="B9" s="18" t="s">
        <v>5</v>
      </c>
      <c r="C9" s="30">
        <v>0.04</v>
      </c>
      <c r="D9" s="14"/>
    </row>
    <row r="10" spans="1:4" ht="15" customHeight="1" x14ac:dyDescent="0.2">
      <c r="A10" s="17"/>
      <c r="B10" s="18" t="s">
        <v>6</v>
      </c>
      <c r="C10" s="30">
        <v>0.01</v>
      </c>
      <c r="D10" s="14"/>
    </row>
    <row r="11" spans="1:4" ht="15" customHeight="1" x14ac:dyDescent="0.2">
      <c r="A11" s="17"/>
      <c r="B11" s="18" t="s">
        <v>7</v>
      </c>
      <c r="C11" s="31">
        <v>0.12</v>
      </c>
      <c r="D11" s="14"/>
    </row>
    <row r="12" spans="1:4" ht="15" customHeight="1" x14ac:dyDescent="0.2">
      <c r="A12" s="17"/>
      <c r="B12" s="18" t="s">
        <v>8</v>
      </c>
      <c r="C12" s="32">
        <v>4</v>
      </c>
      <c r="D12" s="14"/>
    </row>
    <row r="13" spans="1:4" ht="15" customHeight="1" x14ac:dyDescent="0.2">
      <c r="A13" s="13"/>
      <c r="B13" s="19"/>
      <c r="C13" s="1"/>
      <c r="D13" s="14"/>
    </row>
    <row r="14" spans="1:4" ht="15" customHeight="1" x14ac:dyDescent="0.2">
      <c r="A14" s="13"/>
      <c r="B14" s="20"/>
      <c r="C14" s="21" t="s">
        <v>9</v>
      </c>
      <c r="D14" s="14"/>
    </row>
    <row r="15" spans="1:4" ht="15" customHeight="1" x14ac:dyDescent="0.2">
      <c r="A15" s="13"/>
      <c r="B15" s="22" t="s">
        <v>10</v>
      </c>
      <c r="C15" s="2">
        <f>SUM(C5*C6)</f>
        <v>25000</v>
      </c>
      <c r="D15" s="14"/>
    </row>
    <row r="16" spans="1:4" ht="15" customHeight="1" x14ac:dyDescent="0.2">
      <c r="A16" s="13"/>
      <c r="B16" s="22" t="s">
        <v>11</v>
      </c>
      <c r="C16" s="3">
        <f>IF(B.11&gt;0,C15/B.11,0)</f>
        <v>0.25</v>
      </c>
      <c r="D16" s="14"/>
    </row>
    <row r="17" spans="1:4" ht="15" customHeight="1" x14ac:dyDescent="0.2">
      <c r="A17" s="13"/>
      <c r="B17" s="22" t="s">
        <v>12</v>
      </c>
      <c r="C17" s="4">
        <f>IF(B.13&gt;0,C16/B.13,0)</f>
        <v>1</v>
      </c>
      <c r="D17" s="14"/>
    </row>
    <row r="18" spans="1:4" ht="15" customHeight="1" x14ac:dyDescent="0.2">
      <c r="A18" s="13"/>
      <c r="B18" s="22" t="s">
        <v>13</v>
      </c>
      <c r="C18" s="4">
        <f>IF(B.15&gt;0,C17/B.15,0)</f>
        <v>25</v>
      </c>
      <c r="D18" s="14"/>
    </row>
    <row r="19" spans="1:4" ht="15" customHeight="1" x14ac:dyDescent="0.2">
      <c r="A19" s="13"/>
      <c r="B19" s="22" t="s">
        <v>14</v>
      </c>
      <c r="C19" s="5">
        <f>IF(B.17&gt;0,C18/B.17,0)</f>
        <v>2500</v>
      </c>
      <c r="D19" s="14"/>
    </row>
    <row r="20" spans="1:4" ht="15" customHeight="1" x14ac:dyDescent="0.2">
      <c r="A20" s="13"/>
      <c r="B20" s="22" t="s">
        <v>15</v>
      </c>
      <c r="C20" s="5">
        <f>C19/4</f>
        <v>625</v>
      </c>
      <c r="D20" s="14"/>
    </row>
    <row r="21" spans="1:4" ht="15" customHeight="1" x14ac:dyDescent="0.2">
      <c r="A21" s="13"/>
      <c r="B21" s="22" t="s">
        <v>16</v>
      </c>
      <c r="C21" s="5">
        <f>C19/12</f>
        <v>208.33333333333334</v>
      </c>
      <c r="D21" s="14"/>
    </row>
    <row r="22" spans="1:4" ht="15" customHeight="1" x14ac:dyDescent="0.2">
      <c r="A22" s="13"/>
      <c r="B22" s="22" t="s">
        <v>17</v>
      </c>
      <c r="C22" s="6">
        <f>efewfewfewf*B.22</f>
        <v>6000</v>
      </c>
      <c r="D22" s="14"/>
    </row>
    <row r="23" spans="1:4" ht="15" customHeight="1" x14ac:dyDescent="0.2">
      <c r="A23" s="13"/>
      <c r="B23" s="23" t="s">
        <v>26</v>
      </c>
      <c r="C23" s="7">
        <f>IF(C19&gt;0,C22/C19,0)</f>
        <v>2.4</v>
      </c>
      <c r="D23" s="14"/>
    </row>
    <row r="24" spans="1:4" ht="15" customHeight="1" x14ac:dyDescent="0.2">
      <c r="A24" s="13"/>
      <c r="B24" s="22" t="s">
        <v>18</v>
      </c>
      <c r="C24" s="8">
        <f>IF(C18&gt;0,C22/C18,0)</f>
        <v>240</v>
      </c>
      <c r="D24" s="14"/>
    </row>
    <row r="25" spans="1:4" ht="15" customHeight="1" x14ac:dyDescent="0.2">
      <c r="A25" s="13"/>
      <c r="B25" s="22" t="s">
        <v>19</v>
      </c>
      <c r="C25" s="8">
        <f>IF(C17&gt;0,SUM(C22/C17),0)</f>
        <v>6000</v>
      </c>
      <c r="D25" s="14"/>
    </row>
    <row r="26" spans="1:4" ht="15" customHeight="1" x14ac:dyDescent="0.2">
      <c r="A26" s="13"/>
      <c r="B26" s="22" t="s">
        <v>20</v>
      </c>
      <c r="C26" s="8">
        <f>IF(C16&gt;0,C22/C16,0)</f>
        <v>24000</v>
      </c>
      <c r="D26" s="14"/>
    </row>
    <row r="27" spans="1:4" ht="15" customHeight="1" x14ac:dyDescent="0.2">
      <c r="A27" s="13"/>
      <c r="B27" s="22" t="s">
        <v>21</v>
      </c>
      <c r="C27" s="4">
        <f>IF(B.30&gt;0,SUM(C18/B.30),0)</f>
        <v>6.25</v>
      </c>
      <c r="D27" s="14"/>
    </row>
    <row r="28" spans="1:4" ht="15" customHeight="1" x14ac:dyDescent="0.2">
      <c r="A28" s="13"/>
      <c r="B28" s="22" t="s">
        <v>22</v>
      </c>
      <c r="C28" s="4">
        <f>IF(B.30&gt;0,C17/B.30,0)</f>
        <v>0.25</v>
      </c>
      <c r="D28" s="14"/>
    </row>
    <row r="29" spans="1:4" ht="15" customHeight="1" x14ac:dyDescent="0.2">
      <c r="A29" s="13"/>
      <c r="B29" s="22" t="s">
        <v>23</v>
      </c>
      <c r="C29" s="9">
        <f>C28/12</f>
        <v>2.0833333333333332E-2</v>
      </c>
      <c r="D29" s="14"/>
    </row>
    <row r="30" spans="1:4" x14ac:dyDescent="0.2">
      <c r="A30" s="13"/>
      <c r="B30" s="24"/>
      <c r="C30" s="25"/>
      <c r="D30" s="14"/>
    </row>
    <row r="31" spans="1:4" x14ac:dyDescent="0.2">
      <c r="A31" s="13"/>
      <c r="B31" s="26"/>
      <c r="C31" s="26"/>
      <c r="D31" s="14"/>
    </row>
    <row r="32" spans="1:4" x14ac:dyDescent="0.2">
      <c r="A32" s="26"/>
      <c r="B32" s="26"/>
      <c r="C32" s="26"/>
      <c r="D32" s="14"/>
    </row>
    <row r="33" spans="1:4" x14ac:dyDescent="0.2">
      <c r="A33" s="26"/>
      <c r="B33" s="26"/>
      <c r="C33" s="26"/>
      <c r="D33" s="14"/>
    </row>
    <row r="34" spans="1:4" x14ac:dyDescent="0.2">
      <c r="A34" s="26"/>
      <c r="B34" s="26"/>
      <c r="C34" s="26"/>
      <c r="D34" s="14"/>
    </row>
    <row r="35" spans="1:4" x14ac:dyDescent="0.2">
      <c r="A35" s="26"/>
      <c r="B35" s="26"/>
      <c r="C35" s="26"/>
      <c r="D35" s="14"/>
    </row>
  </sheetData>
  <sheetProtection password="ED73" sheet="1" objects="1" scenarios="1"/>
  <mergeCells count="2">
    <mergeCell ref="B2:C2"/>
    <mergeCell ref="B3:C3"/>
  </mergeCells>
  <pageMargins left="0.7" right="0.7" top="0.75" bottom="0.75" header="0.3" footer="0.3"/>
  <pageSetup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selledge</dc:creator>
  <cp:lastModifiedBy>Microsoft Office User</cp:lastModifiedBy>
  <dcterms:created xsi:type="dcterms:W3CDTF">2016-02-24T15:09:29Z</dcterms:created>
  <dcterms:modified xsi:type="dcterms:W3CDTF">2016-05-25T20:43:47Z</dcterms:modified>
</cp:coreProperties>
</file>